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8505" activeTab="0"/>
  </bookViews>
  <sheets>
    <sheet name="Caisse de survie" sheetId="1" r:id="rId1"/>
  </sheets>
  <definedNames>
    <definedName name="_xlnm.Print_Area" localSheetId="0">'Caisse de survie'!$A$1:$F$32</definedName>
  </definedNames>
  <calcPr fullCalcOnLoad="1"/>
</workbook>
</file>

<file path=xl/sharedStrings.xml><?xml version="1.0" encoding="utf-8"?>
<sst xmlns="http://schemas.openxmlformats.org/spreadsheetml/2006/main" count="92" uniqueCount="80">
  <si>
    <t>Volvic</t>
  </si>
  <si>
    <t>Chocolat</t>
  </si>
  <si>
    <t>Allumettes</t>
  </si>
  <si>
    <t>Beurre cacahouetes</t>
  </si>
  <si>
    <t>Barres céréales</t>
  </si>
  <si>
    <t>6 boîtes de 6 barres</t>
  </si>
  <si>
    <t>1 pot</t>
  </si>
  <si>
    <t>Compote pommes</t>
  </si>
  <si>
    <t>1 conserve</t>
  </si>
  <si>
    <t>Taboulé prêt à consommer</t>
  </si>
  <si>
    <t>Gobelets</t>
  </si>
  <si>
    <t>Coquillettes</t>
  </si>
  <si>
    <t>2 personne / 3 jours</t>
  </si>
  <si>
    <t>6 bouteilles de 3L</t>
  </si>
  <si>
    <t>Prix</t>
  </si>
  <si>
    <t>Par personne</t>
  </si>
  <si>
    <t>2 tablettes</t>
  </si>
  <si>
    <t>Assiettes carton</t>
  </si>
  <si>
    <t>Cuillères plastiques</t>
  </si>
  <si>
    <t>Duct tape</t>
  </si>
  <si>
    <t>Thon</t>
  </si>
  <si>
    <t>Bougies</t>
  </si>
  <si>
    <t>Sacs poubelle</t>
  </si>
  <si>
    <t>Sauce Soja</t>
  </si>
  <si>
    <t>1 petite bouteille</t>
  </si>
  <si>
    <t>Miel</t>
  </si>
  <si>
    <t>Non alimentaire</t>
  </si>
  <si>
    <t>Alimentaire</t>
  </si>
  <si>
    <t>Ouvre-boîte</t>
  </si>
  <si>
    <t>Brosses à dents</t>
  </si>
  <si>
    <t>Date péremption</t>
  </si>
  <si>
    <t>Commentaire</t>
  </si>
  <si>
    <t>Dans un ziploc pour limiter l'humidité éventuelle</t>
  </si>
  <si>
    <t>Briquet</t>
  </si>
  <si>
    <t>2 paquets</t>
  </si>
  <si>
    <t>Biscuits "petit beurre"</t>
  </si>
  <si>
    <t>Maïs</t>
  </si>
  <si>
    <t>2 conserves</t>
  </si>
  <si>
    <t>Petits pois</t>
  </si>
  <si>
    <t>Couteau</t>
  </si>
  <si>
    <t>Date du jour :</t>
  </si>
  <si>
    <t>1 kg</t>
  </si>
  <si>
    <t>Mouchoirs</t>
  </si>
  <si>
    <t>6 paquets</t>
  </si>
  <si>
    <t>2 boîtes</t>
  </si>
  <si>
    <t>2 rouleaux</t>
  </si>
  <si>
    <t>20 de 30L</t>
  </si>
  <si>
    <t>Durée de péremption moyenne observée</t>
  </si>
  <si>
    <t>1,5 an</t>
  </si>
  <si>
    <t>1 an</t>
  </si>
  <si>
    <t>5 ans</t>
  </si>
  <si>
    <t>2 ans</t>
  </si>
  <si>
    <t>3 ans</t>
  </si>
  <si>
    <t>4 ans</t>
  </si>
  <si>
    <t>↓</t>
  </si>
  <si>
    <t>Nourriture "plaisir" anti-stress</t>
  </si>
  <si>
    <t>Facile à manger (avec les petits-lu) et riche en énergie</t>
  </si>
  <si>
    <t>Facile à manger, conditionnement unitaire</t>
  </si>
  <si>
    <t>Simple, bourratif</t>
  </si>
  <si>
    <t>Compact, permet de manger chaud si cela est possible (1 kg = 10 portions) ; a l'inconvénient de nécessiter de l'eau pour cuire</t>
  </si>
  <si>
    <t>Riche en énergie, "plaisir"</t>
  </si>
  <si>
    <t>Pratique en accompagnement à la place de pain</t>
  </si>
  <si>
    <t>Peut se manger froid ou chaud</t>
  </si>
  <si>
    <t>Serviette, papier toilette, etc.</t>
  </si>
  <si>
    <t>Plat, peu encombrant</t>
  </si>
  <si>
    <t>Pour boire simplement, jetable</t>
  </si>
  <si>
    <t>Jetable</t>
  </si>
  <si>
    <t>Pratique si besoin de calfeutrer un lieu, ou réparer quelque chose</t>
  </si>
  <si>
    <t>En cas d'absence d'électricité</t>
  </si>
  <si>
    <t>Pour protéger, stocker, calfeutrer…</t>
  </si>
  <si>
    <t>A ne pas oublier quand on a des conserves !</t>
  </si>
  <si>
    <t>Un minimum d'hygiène fait du bien au moral</t>
  </si>
  <si>
    <t>En plus des allumettes (et éventuellement d'un bloc de Mg)</t>
  </si>
  <si>
    <t>Fourchettes plastiques</t>
  </si>
  <si>
    <t>Jetable (optionnel)</t>
  </si>
  <si>
    <t>San Ren Mu chinois dans la caisse, sachant que chaque personne en aura au moins 1 sur soi</t>
  </si>
  <si>
    <t>Volvic propose des bouteilles de 3L correspondant au besoin pour 1 journée / 1 personne ; mais la prochaine fois, je prendrais plutôt des petites bouteilles, plus pratiques à dispatcher et à partager -- l'eau n'est pas dans la valise</t>
  </si>
  <si>
    <t>Grande durée de péremption, pour le cas d'un report de mise à niveau annuelle de la caisse</t>
  </si>
  <si>
    <t>Il faut des légumes…</t>
  </si>
  <si>
    <t>Dans un ziploc car seule bouteille en verre et risque de se casser ; utile pour saler &amp; donner du goût à n'importe quoi ; d'autres préférerons le Tabasco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</si>
</sst>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mmm\-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i/>
      <sz val="11"/>
      <color indexed="8"/>
      <name val="Calibri"/>
      <family val="2"/>
    </font>
    <font>
      <b/>
      <i/>
      <sz val="11"/>
      <color indexed="9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i/>
      <sz val="11"/>
      <color theme="1"/>
      <name val="Calibri"/>
      <family val="2"/>
    </font>
    <font>
      <b/>
      <i/>
      <sz val="11"/>
      <color theme="0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44" fontId="0" fillId="0" borderId="0" xfId="44" applyFont="1" applyAlignment="1">
      <alignment horizontal="center"/>
    </xf>
    <xf numFmtId="0" fontId="3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6" fillId="33" borderId="0" xfId="0" applyFont="1" applyFill="1" applyAlignment="1">
      <alignment/>
    </xf>
    <xf numFmtId="0" fontId="37" fillId="33" borderId="0" xfId="0" applyFont="1" applyFill="1" applyAlignment="1">
      <alignment/>
    </xf>
    <xf numFmtId="44" fontId="26" fillId="33" borderId="0" xfId="44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164" fontId="26" fillId="33" borderId="0" xfId="0" applyNumberFormat="1" applyFont="1" applyFill="1" applyAlignment="1">
      <alignment horizontal="center"/>
    </xf>
    <xf numFmtId="0" fontId="37" fillId="34" borderId="0" xfId="0" applyFont="1" applyFill="1" applyAlignment="1">
      <alignment/>
    </xf>
    <xf numFmtId="44" fontId="37" fillId="34" borderId="0" xfId="44" applyFont="1" applyFill="1" applyAlignment="1">
      <alignment horizontal="center"/>
    </xf>
    <xf numFmtId="164" fontId="37" fillId="34" borderId="0" xfId="0" applyNumberFormat="1" applyFont="1" applyFill="1" applyAlignment="1">
      <alignment horizontal="center"/>
    </xf>
    <xf numFmtId="0" fontId="39" fillId="34" borderId="0" xfId="0" applyFont="1" applyFill="1" applyAlignment="1">
      <alignment/>
    </xf>
    <xf numFmtId="0" fontId="40" fillId="0" borderId="0" xfId="0" applyFont="1" applyAlignment="1">
      <alignment horizontal="center"/>
    </xf>
    <xf numFmtId="164" fontId="0" fillId="34" borderId="0" xfId="0" applyNumberFormat="1" applyFill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34" borderId="0" xfId="0" applyFont="1" applyFill="1" applyAlignment="1">
      <alignment/>
    </xf>
    <xf numFmtId="0" fontId="42" fillId="33" borderId="0" xfId="0" applyFont="1" applyFill="1" applyAlignment="1">
      <alignment/>
    </xf>
    <xf numFmtId="0" fontId="43" fillId="34" borderId="0" xfId="0" applyFont="1" applyFill="1" applyAlignment="1">
      <alignment/>
    </xf>
    <xf numFmtId="14" fontId="26" fillId="33" borderId="0" xfId="0" applyNumberFormat="1" applyFont="1" applyFill="1" applyAlignment="1">
      <alignment horizontal="center"/>
    </xf>
    <xf numFmtId="9" fontId="0" fillId="34" borderId="0" xfId="57" applyFont="1" applyFill="1" applyAlignment="1">
      <alignment horizontal="center"/>
    </xf>
    <xf numFmtId="44" fontId="0" fillId="34" borderId="0" xfId="44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5.421875" style="2" customWidth="1"/>
    <col min="2" max="2" width="25.00390625" style="0" bestFit="1" customWidth="1"/>
    <col min="3" max="3" width="18.421875" style="0" customWidth="1"/>
    <col min="4" max="4" width="17.00390625" style="5" customWidth="1"/>
    <col min="5" max="5" width="11.57421875" style="1" bestFit="1" customWidth="1"/>
    <col min="6" max="6" width="14.57421875" style="1" bestFit="1" customWidth="1"/>
    <col min="7" max="7" width="11.00390625" style="4" customWidth="1"/>
    <col min="8" max="8" width="59.28125" style="18" bestFit="1" customWidth="1"/>
  </cols>
  <sheetData>
    <row r="1" spans="1:8" ht="15">
      <c r="A1" s="7"/>
      <c r="B1" s="6" t="s">
        <v>40</v>
      </c>
      <c r="C1" s="22">
        <f ca="1">TODAY()</f>
        <v>40698</v>
      </c>
      <c r="D1" s="16"/>
      <c r="E1" s="12">
        <f>E4+E19</f>
        <v>59.402499999999996</v>
      </c>
      <c r="F1" s="24"/>
      <c r="G1" s="14" t="s">
        <v>47</v>
      </c>
      <c r="H1" s="19"/>
    </row>
    <row r="2" ht="15">
      <c r="G2" s="17" t="s">
        <v>54</v>
      </c>
    </row>
    <row r="3" spans="3:8" s="6" customFormat="1" ht="15">
      <c r="C3" s="6" t="s">
        <v>12</v>
      </c>
      <c r="D3" s="10" t="s">
        <v>30</v>
      </c>
      <c r="E3" s="8" t="s">
        <v>14</v>
      </c>
      <c r="F3" s="8" t="s">
        <v>15</v>
      </c>
      <c r="G3" s="9"/>
      <c r="H3" s="20" t="s">
        <v>31</v>
      </c>
    </row>
    <row r="4" spans="1:8" s="11" customFormat="1" ht="15">
      <c r="A4" s="11" t="s">
        <v>27</v>
      </c>
      <c r="C4" s="23">
        <f>E4/($E$4+$E$19)</f>
        <v>0.6329699928454189</v>
      </c>
      <c r="D4" s="13"/>
      <c r="E4" s="12">
        <f>SUM(E5:E18)</f>
        <v>37.599999999999994</v>
      </c>
      <c r="F4" s="12">
        <f>SUM(F5:F18)</f>
        <v>27.810000000000002</v>
      </c>
      <c r="G4" s="14"/>
      <c r="H4" s="21"/>
    </row>
    <row r="5" spans="2:8" ht="15">
      <c r="B5" t="s">
        <v>0</v>
      </c>
      <c r="C5" t="s">
        <v>13</v>
      </c>
      <c r="D5" s="5">
        <v>41229</v>
      </c>
      <c r="E5" s="1">
        <f>2*3.12</f>
        <v>6.24</v>
      </c>
      <c r="F5" s="1">
        <f>E5/2</f>
        <v>3.12</v>
      </c>
      <c r="G5" s="15" t="s">
        <v>48</v>
      </c>
      <c r="H5" s="18" t="s">
        <v>76</v>
      </c>
    </row>
    <row r="6" spans="2:8" ht="15">
      <c r="B6" t="s">
        <v>9</v>
      </c>
      <c r="C6" t="s">
        <v>8</v>
      </c>
      <c r="D6" s="5">
        <v>41153</v>
      </c>
      <c r="E6" s="1">
        <v>0.98</v>
      </c>
      <c r="F6" s="1">
        <v>0.98</v>
      </c>
      <c r="G6" s="15" t="s">
        <v>48</v>
      </c>
      <c r="H6" s="18" t="s">
        <v>58</v>
      </c>
    </row>
    <row r="7" spans="2:8" ht="15">
      <c r="B7" t="s">
        <v>36</v>
      </c>
      <c r="C7" t="s">
        <v>37</v>
      </c>
      <c r="D7" s="5">
        <v>41091</v>
      </c>
      <c r="E7" s="1">
        <v>1.2</v>
      </c>
      <c r="F7" s="1">
        <f>E7/2</f>
        <v>0.6</v>
      </c>
      <c r="G7" s="15" t="s">
        <v>48</v>
      </c>
      <c r="H7" s="18" t="s">
        <v>62</v>
      </c>
    </row>
    <row r="8" spans="2:8" ht="15">
      <c r="B8" t="s">
        <v>20</v>
      </c>
      <c r="C8" t="s">
        <v>37</v>
      </c>
      <c r="D8" s="5">
        <v>42004</v>
      </c>
      <c r="E8" s="1">
        <v>1.23</v>
      </c>
      <c r="F8" s="1">
        <f>E8/2</f>
        <v>0.615</v>
      </c>
      <c r="G8" s="15" t="s">
        <v>53</v>
      </c>
      <c r="H8" s="18" t="s">
        <v>77</v>
      </c>
    </row>
    <row r="9" spans="2:8" ht="15">
      <c r="B9" t="s">
        <v>38</v>
      </c>
      <c r="C9" t="s">
        <v>8</v>
      </c>
      <c r="D9" s="5">
        <v>41486</v>
      </c>
      <c r="E9" s="1">
        <v>0.7</v>
      </c>
      <c r="F9" s="1">
        <f>E9</f>
        <v>0.7</v>
      </c>
      <c r="G9" s="15" t="s">
        <v>52</v>
      </c>
      <c r="H9" s="18" t="s">
        <v>78</v>
      </c>
    </row>
    <row r="10" spans="2:8" ht="15">
      <c r="B10" t="s">
        <v>7</v>
      </c>
      <c r="C10" t="s">
        <v>8</v>
      </c>
      <c r="D10" s="5">
        <v>42370</v>
      </c>
      <c r="E10" s="1">
        <v>0.69</v>
      </c>
      <c r="F10" s="1">
        <v>0.69</v>
      </c>
      <c r="G10" s="15" t="s">
        <v>50</v>
      </c>
      <c r="H10" s="18" t="s">
        <v>77</v>
      </c>
    </row>
    <row r="11" spans="2:8" ht="15">
      <c r="B11" t="s">
        <v>11</v>
      </c>
      <c r="C11" t="s">
        <v>41</v>
      </c>
      <c r="D11" s="5">
        <v>41671</v>
      </c>
      <c r="E11" s="1">
        <v>1</v>
      </c>
      <c r="F11" s="1">
        <v>1</v>
      </c>
      <c r="G11" s="15" t="s">
        <v>52</v>
      </c>
      <c r="H11" s="18" t="s">
        <v>59</v>
      </c>
    </row>
    <row r="12" spans="2:8" ht="15">
      <c r="B12" t="s">
        <v>23</v>
      </c>
      <c r="C12" t="s">
        <v>24</v>
      </c>
      <c r="D12" s="5">
        <v>41330</v>
      </c>
      <c r="E12" s="1">
        <v>1.5</v>
      </c>
      <c r="F12" s="1">
        <v>1.5</v>
      </c>
      <c r="G12" s="15" t="s">
        <v>51</v>
      </c>
      <c r="H12" s="18" t="s">
        <v>79</v>
      </c>
    </row>
    <row r="13" spans="2:8" ht="15">
      <c r="B13" t="s">
        <v>4</v>
      </c>
      <c r="C13" t="s">
        <v>5</v>
      </c>
      <c r="D13" s="5">
        <v>40947</v>
      </c>
      <c r="E13" s="1">
        <f>6*1.18</f>
        <v>7.08</v>
      </c>
      <c r="F13" s="1">
        <f>E13/2</f>
        <v>3.54</v>
      </c>
      <c r="G13" s="15" t="s">
        <v>49</v>
      </c>
      <c r="H13" s="18" t="s">
        <v>57</v>
      </c>
    </row>
    <row r="14" spans="2:8" ht="15">
      <c r="B14" t="s">
        <v>35</v>
      </c>
      <c r="C14" t="s">
        <v>34</v>
      </c>
      <c r="D14" s="5">
        <v>40971</v>
      </c>
      <c r="E14" s="1">
        <f>1.43</f>
        <v>1.43</v>
      </c>
      <c r="F14" s="1">
        <f>E14/2</f>
        <v>0.715</v>
      </c>
      <c r="G14" s="15" t="s">
        <v>49</v>
      </c>
      <c r="H14" s="18" t="s">
        <v>61</v>
      </c>
    </row>
    <row r="15" spans="2:8" ht="15">
      <c r="B15" t="s">
        <v>25</v>
      </c>
      <c r="C15" t="s">
        <v>6</v>
      </c>
      <c r="D15" s="5">
        <v>41363</v>
      </c>
      <c r="E15" s="1">
        <v>9.21</v>
      </c>
      <c r="F15" s="1">
        <v>9.21</v>
      </c>
      <c r="G15" s="15" t="s">
        <v>51</v>
      </c>
      <c r="H15" s="18" t="s">
        <v>60</v>
      </c>
    </row>
    <row r="16" spans="2:8" ht="15">
      <c r="B16" t="s">
        <v>3</v>
      </c>
      <c r="C16" t="s">
        <v>6</v>
      </c>
      <c r="D16" s="5">
        <v>41040</v>
      </c>
      <c r="E16" s="1">
        <v>3.94</v>
      </c>
      <c r="F16" s="1">
        <v>3.94</v>
      </c>
      <c r="G16" s="15" t="s">
        <v>49</v>
      </c>
      <c r="H16" s="18" t="s">
        <v>56</v>
      </c>
    </row>
    <row r="17" spans="2:8" ht="15">
      <c r="B17" t="s">
        <v>1</v>
      </c>
      <c r="C17" t="s">
        <v>16</v>
      </c>
      <c r="D17" s="5">
        <v>40934</v>
      </c>
      <c r="E17" s="1">
        <f>2*1.2</f>
        <v>2.4</v>
      </c>
      <c r="F17" s="1">
        <f>E17/2</f>
        <v>1.2</v>
      </c>
      <c r="G17" s="15" t="s">
        <v>49</v>
      </c>
      <c r="H17" s="18" t="s">
        <v>55</v>
      </c>
    </row>
    <row r="18" ht="15">
      <c r="G18" s="15"/>
    </row>
    <row r="19" spans="1:8" s="11" customFormat="1" ht="15">
      <c r="A19" s="11" t="s">
        <v>26</v>
      </c>
      <c r="C19" s="23">
        <f>E19/($E$4+$E$19)</f>
        <v>0.3670300071545811</v>
      </c>
      <c r="D19" s="13"/>
      <c r="E19" s="12">
        <f>SUM(E20:E32)</f>
        <v>21.802500000000002</v>
      </c>
      <c r="F19" s="12">
        <f>SUM(F20:F32)</f>
        <v>13.651250000000001</v>
      </c>
      <c r="H19" s="21"/>
    </row>
    <row r="20" spans="2:8" ht="15">
      <c r="B20" t="s">
        <v>2</v>
      </c>
      <c r="C20" t="s">
        <v>44</v>
      </c>
      <c r="E20" s="1">
        <f>1.07/2</f>
        <v>0.535</v>
      </c>
      <c r="F20" s="1">
        <f>E20/2</f>
        <v>0.2675</v>
      </c>
      <c r="H20" s="18" t="s">
        <v>32</v>
      </c>
    </row>
    <row r="21" spans="2:8" ht="15">
      <c r="B21" t="s">
        <v>33</v>
      </c>
      <c r="C21" s="3">
        <v>1</v>
      </c>
      <c r="E21" s="1">
        <v>1</v>
      </c>
      <c r="F21" s="1">
        <f>E21</f>
        <v>1</v>
      </c>
      <c r="H21" s="18" t="s">
        <v>72</v>
      </c>
    </row>
    <row r="22" spans="2:8" ht="15">
      <c r="B22" t="s">
        <v>21</v>
      </c>
      <c r="C22" s="3">
        <v>12</v>
      </c>
      <c r="E22" s="1">
        <v>1.88</v>
      </c>
      <c r="F22" s="1">
        <f>E22/2</f>
        <v>0.94</v>
      </c>
      <c r="H22" s="18" t="s">
        <v>68</v>
      </c>
    </row>
    <row r="23" spans="2:8" ht="15">
      <c r="B23" t="s">
        <v>28</v>
      </c>
      <c r="C23" s="3">
        <v>1</v>
      </c>
      <c r="E23" s="1">
        <v>1.5</v>
      </c>
      <c r="F23" s="1">
        <f>E23</f>
        <v>1.5</v>
      </c>
      <c r="H23" s="18" t="s">
        <v>70</v>
      </c>
    </row>
    <row r="24" spans="2:8" ht="15">
      <c r="B24" t="s">
        <v>39</v>
      </c>
      <c r="C24" s="3">
        <v>1</v>
      </c>
      <c r="E24" s="1">
        <v>3</v>
      </c>
      <c r="F24" s="1">
        <f>E24</f>
        <v>3</v>
      </c>
      <c r="H24" s="18" t="s">
        <v>75</v>
      </c>
    </row>
    <row r="25" spans="2:8" ht="15">
      <c r="B25" t="s">
        <v>10</v>
      </c>
      <c r="C25" s="3">
        <v>25</v>
      </c>
      <c r="E25" s="1">
        <f>2.7/8</f>
        <v>0.3375</v>
      </c>
      <c r="F25" s="1">
        <f aca="true" t="shared" si="0" ref="F25:F32">E25/2</f>
        <v>0.16875</v>
      </c>
      <c r="H25" s="18" t="s">
        <v>65</v>
      </c>
    </row>
    <row r="26" spans="2:8" ht="15">
      <c r="B26" t="s">
        <v>19</v>
      </c>
      <c r="C26" t="s">
        <v>45</v>
      </c>
      <c r="E26" s="1">
        <v>7.5</v>
      </c>
      <c r="F26" s="1">
        <f t="shared" si="0"/>
        <v>3.75</v>
      </c>
      <c r="H26" s="18" t="s">
        <v>67</v>
      </c>
    </row>
    <row r="27" spans="2:8" ht="15">
      <c r="B27" t="s">
        <v>22</v>
      </c>
      <c r="C27" s="3" t="s">
        <v>46</v>
      </c>
      <c r="E27" s="1">
        <v>2.3</v>
      </c>
      <c r="F27" s="1">
        <f t="shared" si="0"/>
        <v>1.15</v>
      </c>
      <c r="H27" s="18" t="s">
        <v>69</v>
      </c>
    </row>
    <row r="28" spans="2:8" ht="15">
      <c r="B28" t="s">
        <v>29</v>
      </c>
      <c r="C28" s="3">
        <v>2</v>
      </c>
      <c r="E28" s="1">
        <f>1.02/2</f>
        <v>0.51</v>
      </c>
      <c r="F28" s="1">
        <f t="shared" si="0"/>
        <v>0.255</v>
      </c>
      <c r="H28" s="18" t="s">
        <v>71</v>
      </c>
    </row>
    <row r="29" spans="2:8" ht="15">
      <c r="B29" t="s">
        <v>42</v>
      </c>
      <c r="C29" s="3" t="s">
        <v>43</v>
      </c>
      <c r="E29" s="1">
        <f>6*2.56/24</f>
        <v>0.64</v>
      </c>
      <c r="F29" s="1">
        <f t="shared" si="0"/>
        <v>0.32</v>
      </c>
      <c r="H29" s="18" t="s">
        <v>63</v>
      </c>
    </row>
    <row r="30" spans="2:8" ht="15">
      <c r="B30" t="s">
        <v>17</v>
      </c>
      <c r="C30" s="3">
        <v>50</v>
      </c>
      <c r="E30" s="1">
        <f>3.2/2</f>
        <v>1.6</v>
      </c>
      <c r="F30" s="1">
        <f t="shared" si="0"/>
        <v>0.8</v>
      </c>
      <c r="H30" s="18" t="s">
        <v>64</v>
      </c>
    </row>
    <row r="31" spans="2:8" ht="15">
      <c r="B31" t="s">
        <v>18</v>
      </c>
      <c r="C31" s="3">
        <v>20</v>
      </c>
      <c r="E31" s="1">
        <f>1/2</f>
        <v>0.5</v>
      </c>
      <c r="F31" s="1">
        <f t="shared" si="0"/>
        <v>0.25</v>
      </c>
      <c r="H31" s="18" t="s">
        <v>66</v>
      </c>
    </row>
    <row r="32" spans="2:8" ht="15">
      <c r="B32" t="s">
        <v>73</v>
      </c>
      <c r="C32" s="3">
        <v>20</v>
      </c>
      <c r="E32" s="1">
        <f>1/2</f>
        <v>0.5</v>
      </c>
      <c r="F32" s="1">
        <f t="shared" si="0"/>
        <v>0.25</v>
      </c>
      <c r="H32" s="18" t="s">
        <v>74</v>
      </c>
    </row>
  </sheetData>
  <sheetProtection/>
  <conditionalFormatting sqref="D5:D18">
    <cfRule type="cellIs" priority="1" dxfId="2" operator="lessThan">
      <formula>$C$1</formula>
    </cfRule>
    <cfRule type="cellIs" priority="2" dxfId="3" operator="greaterThan">
      <formula>$C$1</formula>
    </cfRule>
  </conditionalFormatting>
  <printOptions/>
  <pageMargins left="0.7" right="0.7" top="0.75" bottom="0.75" header="0.3" footer="0.3"/>
  <pageSetup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guillaume.morel</dc:creator>
  <cp:keywords/>
  <dc:description/>
  <cp:lastModifiedBy>guillaume.morel</cp:lastModifiedBy>
  <dcterms:created xsi:type="dcterms:W3CDTF">2011-04-01T22:56:43Z</dcterms:created>
  <dcterms:modified xsi:type="dcterms:W3CDTF">2011-06-04T00:12:39Z</dcterms:modified>
  <cp:category/>
  <cp:version/>
  <cp:contentType/>
  <cp:contentStatus/>
</cp:coreProperties>
</file>